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（确认考试人员）椰城优才 智汇海口 2023年海口市人民医院招" sheetId="1" r:id="rId1"/>
  </sheets>
  <definedNames>
    <definedName name="_xlnm.Print_Titles" localSheetId="0">'（确认考试人员）椰城优才 智汇海口 2023年海口市人民医院招'!$3:$3</definedName>
  </definedNames>
  <calcPr fullCalcOnLoad="1"/>
</workbook>
</file>

<file path=xl/sharedStrings.xml><?xml version="1.0" encoding="utf-8"?>
<sst xmlns="http://schemas.openxmlformats.org/spreadsheetml/2006/main" count="85" uniqueCount="12">
  <si>
    <t>附件：</t>
  </si>
  <si>
    <t>2023年海口市人民医院急需招聘编制外专业技术人员              笔试人员名单</t>
  </si>
  <si>
    <t>序号</t>
  </si>
  <si>
    <t>报考号</t>
  </si>
  <si>
    <t>报考岗位</t>
  </si>
  <si>
    <t>姓名</t>
  </si>
  <si>
    <t>性别</t>
  </si>
  <si>
    <t>0103_康复医学科骨干治疗师</t>
  </si>
  <si>
    <t>0104_呼吸与危重症医学科医师</t>
  </si>
  <si>
    <t>0105_急诊科医师</t>
  </si>
  <si>
    <t>0106_中医科医师</t>
  </si>
  <si>
    <t>0107_消化内镜科医师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</si>
</sst>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workbookViewId="0" topLeftCell="A1">
      <selection activeCell="A2" sqref="A2:E2"/>
    </sheetView>
  </sheetViews>
  <sheetFormatPr defaultColWidth="9.00390625" defaultRowHeight="30" customHeight="1"/>
  <cols>
    <col min="1" max="1" width="9.00390625" style="2" customWidth="1"/>
    <col min="2" max="2" width="27.421875" style="2" customWidth="1"/>
    <col min="3" max="3" width="33.00390625" style="2" customWidth="1"/>
    <col min="4" max="4" width="10.7109375" style="2" customWidth="1"/>
    <col min="5" max="16384" width="9.00390625" style="2" customWidth="1"/>
  </cols>
  <sheetData>
    <row r="1" ht="22.5" customHeight="1">
      <c r="A1" s="2" t="s">
        <v>0</v>
      </c>
    </row>
    <row r="2" spans="1:5" ht="51.75" customHeight="1">
      <c r="A2" s="3" t="s">
        <v>1</v>
      </c>
      <c r="B2" s="3"/>
      <c r="C2" s="3"/>
      <c r="D2" s="3"/>
      <c r="E2" s="3"/>
    </row>
    <row r="3" spans="1:5" s="1" customFormat="1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ht="30" customHeight="1">
      <c r="A4" s="5">
        <v>1</v>
      </c>
      <c r="B4" s="6" t="str">
        <f>"58202023101310444875375"</f>
        <v>58202023101310444875375</v>
      </c>
      <c r="C4" s="6" t="s">
        <v>7</v>
      </c>
      <c r="D4" s="6" t="str">
        <f>"黎爱明"</f>
        <v>黎爱明</v>
      </c>
      <c r="E4" s="6" t="str">
        <f aca="true" t="shared" si="0" ref="E4:E7">"女"</f>
        <v>女</v>
      </c>
    </row>
    <row r="5" spans="1:5" ht="30" customHeight="1">
      <c r="A5" s="5">
        <v>2</v>
      </c>
      <c r="B5" s="6" t="str">
        <f>"58202023101315343675957"</f>
        <v>58202023101315343675957</v>
      </c>
      <c r="C5" s="6" t="s">
        <v>7</v>
      </c>
      <c r="D5" s="6" t="str">
        <f>"苏孙芳"</f>
        <v>苏孙芳</v>
      </c>
      <c r="E5" s="6" t="str">
        <f t="shared" si="0"/>
        <v>女</v>
      </c>
    </row>
    <row r="6" spans="1:5" ht="30" customHeight="1">
      <c r="A6" s="5">
        <v>3</v>
      </c>
      <c r="B6" s="6" t="str">
        <f>"58202023101319015376259"</f>
        <v>58202023101319015376259</v>
      </c>
      <c r="C6" s="6" t="s">
        <v>7</v>
      </c>
      <c r="D6" s="6" t="str">
        <f>"符小玲"</f>
        <v>符小玲</v>
      </c>
      <c r="E6" s="6" t="str">
        <f t="shared" si="0"/>
        <v>女</v>
      </c>
    </row>
    <row r="7" spans="1:5" ht="30" customHeight="1">
      <c r="A7" s="5">
        <v>4</v>
      </c>
      <c r="B7" s="6" t="str">
        <f>"58202023101620442282825"</f>
        <v>58202023101620442282825</v>
      </c>
      <c r="C7" s="6" t="s">
        <v>7</v>
      </c>
      <c r="D7" s="6" t="str">
        <f>"王银"</f>
        <v>王银</v>
      </c>
      <c r="E7" s="6" t="str">
        <f t="shared" si="0"/>
        <v>女</v>
      </c>
    </row>
    <row r="8" spans="1:5" ht="30" customHeight="1">
      <c r="A8" s="5">
        <v>5</v>
      </c>
      <c r="B8" s="6" t="str">
        <f>"58202023101811392387264"</f>
        <v>58202023101811392387264</v>
      </c>
      <c r="C8" s="6" t="s">
        <v>7</v>
      </c>
      <c r="D8" s="6" t="str">
        <f>"文烙富"</f>
        <v>文烙富</v>
      </c>
      <c r="E8" s="6" t="str">
        <f aca="true" t="shared" si="1" ref="E8:E11">"男"</f>
        <v>男</v>
      </c>
    </row>
    <row r="9" spans="1:5" ht="30" customHeight="1">
      <c r="A9" s="5">
        <v>6</v>
      </c>
      <c r="B9" s="6" t="str">
        <f>"58202023101902284389299"</f>
        <v>58202023101902284389299</v>
      </c>
      <c r="C9" s="6" t="s">
        <v>7</v>
      </c>
      <c r="D9" s="6" t="str">
        <f>"吴键"</f>
        <v>吴键</v>
      </c>
      <c r="E9" s="6" t="str">
        <f aca="true" t="shared" si="2" ref="E9:E14">"女"</f>
        <v>女</v>
      </c>
    </row>
    <row r="10" spans="1:5" ht="30" customHeight="1">
      <c r="A10" s="5">
        <v>7</v>
      </c>
      <c r="B10" s="6" t="str">
        <f>"58202023101915124990848"</f>
        <v>58202023101915124990848</v>
      </c>
      <c r="C10" s="6" t="s">
        <v>7</v>
      </c>
      <c r="D10" s="6" t="str">
        <f>"王某骅"</f>
        <v>王某骅</v>
      </c>
      <c r="E10" s="6" t="str">
        <f t="shared" si="1"/>
        <v>男</v>
      </c>
    </row>
    <row r="11" spans="1:5" ht="30" customHeight="1">
      <c r="A11" s="5">
        <v>8</v>
      </c>
      <c r="B11" s="6" t="str">
        <f>"58202023101320112276328"</f>
        <v>58202023101320112276328</v>
      </c>
      <c r="C11" s="6" t="s">
        <v>8</v>
      </c>
      <c r="D11" s="6" t="str">
        <f>"庄启俊"</f>
        <v>庄启俊</v>
      </c>
      <c r="E11" s="6" t="str">
        <f t="shared" si="1"/>
        <v>男</v>
      </c>
    </row>
    <row r="12" spans="1:5" ht="30" customHeight="1">
      <c r="A12" s="5">
        <v>9</v>
      </c>
      <c r="B12" s="6" t="str">
        <f>"58202023101416535976965"</f>
        <v>58202023101416535976965</v>
      </c>
      <c r="C12" s="6" t="s">
        <v>8</v>
      </c>
      <c r="D12" s="6" t="str">
        <f>"王丽芳"</f>
        <v>王丽芳</v>
      </c>
      <c r="E12" s="6" t="str">
        <f t="shared" si="2"/>
        <v>女</v>
      </c>
    </row>
    <row r="13" spans="1:5" ht="30" customHeight="1">
      <c r="A13" s="5">
        <v>10</v>
      </c>
      <c r="B13" s="6" t="str">
        <f>"58202023101420490877141"</f>
        <v>58202023101420490877141</v>
      </c>
      <c r="C13" s="6" t="s">
        <v>8</v>
      </c>
      <c r="D13" s="6" t="str">
        <f>"李廷桂"</f>
        <v>李廷桂</v>
      </c>
      <c r="E13" s="6" t="str">
        <f aca="true" t="shared" si="3" ref="E13:E16">"男"</f>
        <v>男</v>
      </c>
    </row>
    <row r="14" spans="1:5" ht="30" customHeight="1">
      <c r="A14" s="5">
        <v>11</v>
      </c>
      <c r="B14" s="6" t="str">
        <f>"58202023101516535677782"</f>
        <v>58202023101516535677782</v>
      </c>
      <c r="C14" s="6" t="s">
        <v>8</v>
      </c>
      <c r="D14" s="6" t="str">
        <f>"唐欢欢"</f>
        <v>唐欢欢</v>
      </c>
      <c r="E14" s="6" t="str">
        <f t="shared" si="2"/>
        <v>女</v>
      </c>
    </row>
    <row r="15" spans="1:5" ht="30" customHeight="1">
      <c r="A15" s="5">
        <v>12</v>
      </c>
      <c r="B15" s="6" t="str">
        <f>"58202023101520045977963"</f>
        <v>58202023101520045977963</v>
      </c>
      <c r="C15" s="6" t="s">
        <v>8</v>
      </c>
      <c r="D15" s="6" t="str">
        <f>"董义杰"</f>
        <v>董义杰</v>
      </c>
      <c r="E15" s="6" t="str">
        <f t="shared" si="3"/>
        <v>男</v>
      </c>
    </row>
    <row r="16" spans="1:5" ht="30" customHeight="1">
      <c r="A16" s="5">
        <v>13</v>
      </c>
      <c r="B16" s="6" t="str">
        <f>"58202023101609565379218"</f>
        <v>58202023101609565379218</v>
      </c>
      <c r="C16" s="6" t="s">
        <v>8</v>
      </c>
      <c r="D16" s="6" t="str">
        <f>"王俊杰"</f>
        <v>王俊杰</v>
      </c>
      <c r="E16" s="6" t="str">
        <f t="shared" si="3"/>
        <v>男</v>
      </c>
    </row>
    <row r="17" spans="1:5" ht="30" customHeight="1">
      <c r="A17" s="5">
        <v>14</v>
      </c>
      <c r="B17" s="6" t="str">
        <f>"58202023101520554678021"</f>
        <v>58202023101520554678021</v>
      </c>
      <c r="C17" s="6" t="s">
        <v>8</v>
      </c>
      <c r="D17" s="6" t="str">
        <f>"李伶俐"</f>
        <v>李伶俐</v>
      </c>
      <c r="E17" s="6" t="str">
        <f>"女"</f>
        <v>女</v>
      </c>
    </row>
    <row r="18" spans="1:5" ht="30" customHeight="1">
      <c r="A18" s="5">
        <v>15</v>
      </c>
      <c r="B18" s="6" t="str">
        <f>"58202023101512243277504"</f>
        <v>58202023101512243277504</v>
      </c>
      <c r="C18" s="6" t="s">
        <v>8</v>
      </c>
      <c r="D18" s="6" t="str">
        <f>"陈劲捷"</f>
        <v>陈劲捷</v>
      </c>
      <c r="E18" s="6" t="str">
        <f aca="true" t="shared" si="4" ref="E18:E22">"男"</f>
        <v>男</v>
      </c>
    </row>
    <row r="19" spans="1:5" ht="30" customHeight="1">
      <c r="A19" s="5">
        <v>16</v>
      </c>
      <c r="B19" s="6" t="str">
        <f>"58202023101712513084598"</f>
        <v>58202023101712513084598</v>
      </c>
      <c r="C19" s="6" t="s">
        <v>8</v>
      </c>
      <c r="D19" s="6" t="str">
        <f>"王斌"</f>
        <v>王斌</v>
      </c>
      <c r="E19" s="6" t="str">
        <f t="shared" si="4"/>
        <v>男</v>
      </c>
    </row>
    <row r="20" spans="1:5" ht="30" customHeight="1">
      <c r="A20" s="5">
        <v>17</v>
      </c>
      <c r="B20" s="6" t="str">
        <f>"58202023101718592085681"</f>
        <v>58202023101718592085681</v>
      </c>
      <c r="C20" s="6" t="s">
        <v>8</v>
      </c>
      <c r="D20" s="6" t="str">
        <f>"邢智"</f>
        <v>邢智</v>
      </c>
      <c r="E20" s="6" t="str">
        <f t="shared" si="4"/>
        <v>男</v>
      </c>
    </row>
    <row r="21" spans="1:5" ht="30" customHeight="1">
      <c r="A21" s="5">
        <v>18</v>
      </c>
      <c r="B21" s="6" t="str">
        <f>"58202023101721161086064"</f>
        <v>58202023101721161086064</v>
      </c>
      <c r="C21" s="6" t="s">
        <v>8</v>
      </c>
      <c r="D21" s="6" t="str">
        <f>"卢小仲"</f>
        <v>卢小仲</v>
      </c>
      <c r="E21" s="6" t="str">
        <f t="shared" si="4"/>
        <v>男</v>
      </c>
    </row>
    <row r="22" spans="1:5" ht="30" customHeight="1">
      <c r="A22" s="5">
        <v>19</v>
      </c>
      <c r="B22" s="6" t="str">
        <f>"58202023101822480989114"</f>
        <v>58202023101822480989114</v>
      </c>
      <c r="C22" s="6" t="s">
        <v>8</v>
      </c>
      <c r="D22" s="6" t="str">
        <f>"李安定"</f>
        <v>李安定</v>
      </c>
      <c r="E22" s="6" t="str">
        <f t="shared" si="4"/>
        <v>男</v>
      </c>
    </row>
    <row r="23" spans="1:5" ht="30" customHeight="1">
      <c r="A23" s="5">
        <v>20</v>
      </c>
      <c r="B23" s="6" t="str">
        <f>"58202023101823301789195"</f>
        <v>58202023101823301789195</v>
      </c>
      <c r="C23" s="6" t="s">
        <v>8</v>
      </c>
      <c r="D23" s="6" t="str">
        <f>"孙雅格"</f>
        <v>孙雅格</v>
      </c>
      <c r="E23" s="6" t="str">
        <f aca="true" t="shared" si="5" ref="E23:E29">"女"</f>
        <v>女</v>
      </c>
    </row>
    <row r="24" spans="1:5" ht="30" customHeight="1">
      <c r="A24" s="5">
        <v>21</v>
      </c>
      <c r="B24" s="6" t="str">
        <f>"58202023101919133891680"</f>
        <v>58202023101919133891680</v>
      </c>
      <c r="C24" s="6" t="s">
        <v>8</v>
      </c>
      <c r="D24" s="6" t="str">
        <f>"黄良"</f>
        <v>黄良</v>
      </c>
      <c r="E24" s="6" t="str">
        <f t="shared" si="5"/>
        <v>女</v>
      </c>
    </row>
    <row r="25" spans="1:5" ht="30" customHeight="1">
      <c r="A25" s="5">
        <v>22</v>
      </c>
      <c r="B25" s="6" t="str">
        <f>"58202023101514232577583"</f>
        <v>58202023101514232577583</v>
      </c>
      <c r="C25" s="6" t="s">
        <v>8</v>
      </c>
      <c r="D25" s="6" t="str">
        <f>"吴大妍"</f>
        <v>吴大妍</v>
      </c>
      <c r="E25" s="6" t="str">
        <f t="shared" si="5"/>
        <v>女</v>
      </c>
    </row>
    <row r="26" spans="1:5" ht="30" customHeight="1">
      <c r="A26" s="5">
        <v>23</v>
      </c>
      <c r="B26" s="6" t="str">
        <f>"58202023102010382993477"</f>
        <v>58202023102010382993477</v>
      </c>
      <c r="C26" s="6" t="s">
        <v>8</v>
      </c>
      <c r="D26" s="6" t="str">
        <f>"羊荷花"</f>
        <v>羊荷花</v>
      </c>
      <c r="E26" s="6" t="str">
        <f t="shared" si="5"/>
        <v>女</v>
      </c>
    </row>
    <row r="27" spans="1:5" ht="30" customHeight="1">
      <c r="A27" s="5">
        <v>24</v>
      </c>
      <c r="B27" s="6" t="str">
        <f>"58202023101912474590399"</f>
        <v>58202023101912474590399</v>
      </c>
      <c r="C27" s="6" t="s">
        <v>8</v>
      </c>
      <c r="D27" s="6" t="str">
        <f>"郑百慧"</f>
        <v>郑百慧</v>
      </c>
      <c r="E27" s="6" t="str">
        <f t="shared" si="5"/>
        <v>女</v>
      </c>
    </row>
    <row r="28" spans="1:5" ht="30" customHeight="1">
      <c r="A28" s="5">
        <v>25</v>
      </c>
      <c r="B28" s="6" t="str">
        <f>"58202023102013491794119"</f>
        <v>58202023102013491794119</v>
      </c>
      <c r="C28" s="6" t="s">
        <v>8</v>
      </c>
      <c r="D28" s="6" t="str">
        <f>"赵丹"</f>
        <v>赵丹</v>
      </c>
      <c r="E28" s="6" t="str">
        <f t="shared" si="5"/>
        <v>女</v>
      </c>
    </row>
    <row r="29" spans="1:5" ht="30" customHeight="1">
      <c r="A29" s="5">
        <v>26</v>
      </c>
      <c r="B29" s="6" t="str">
        <f>"58202023102015250394474"</f>
        <v>58202023102015250394474</v>
      </c>
      <c r="C29" s="6" t="s">
        <v>8</v>
      </c>
      <c r="D29" s="6" t="str">
        <f>"李湘雅"</f>
        <v>李湘雅</v>
      </c>
      <c r="E29" s="6" t="str">
        <f t="shared" si="5"/>
        <v>女</v>
      </c>
    </row>
    <row r="30" spans="1:5" ht="30" customHeight="1">
      <c r="A30" s="5">
        <v>27</v>
      </c>
      <c r="B30" s="6" t="str">
        <f>"58202023101312573775672"</f>
        <v>58202023101312573775672</v>
      </c>
      <c r="C30" s="6" t="s">
        <v>9</v>
      </c>
      <c r="D30" s="6" t="str">
        <f>"羊振若"</f>
        <v>羊振若</v>
      </c>
      <c r="E30" s="6" t="str">
        <f aca="true" t="shared" si="6" ref="E30:E39">"男"</f>
        <v>男</v>
      </c>
    </row>
    <row r="31" spans="1:5" ht="30" customHeight="1">
      <c r="A31" s="5">
        <v>28</v>
      </c>
      <c r="B31" s="6" t="str">
        <f>"58202023101314432875852"</f>
        <v>58202023101314432875852</v>
      </c>
      <c r="C31" s="6" t="s">
        <v>9</v>
      </c>
      <c r="D31" s="6" t="str">
        <f>"徐玮"</f>
        <v>徐玮</v>
      </c>
      <c r="E31" s="6" t="str">
        <f>"女"</f>
        <v>女</v>
      </c>
    </row>
    <row r="32" spans="1:5" ht="30" customHeight="1">
      <c r="A32" s="5">
        <v>29</v>
      </c>
      <c r="B32" s="6" t="str">
        <f>"58202023101309382475151"</f>
        <v>58202023101309382475151</v>
      </c>
      <c r="C32" s="6" t="s">
        <v>9</v>
      </c>
      <c r="D32" s="6" t="str">
        <f>"龚斌"</f>
        <v>龚斌</v>
      </c>
      <c r="E32" s="6" t="str">
        <f t="shared" si="6"/>
        <v>男</v>
      </c>
    </row>
    <row r="33" spans="1:5" ht="30" customHeight="1">
      <c r="A33" s="5">
        <v>30</v>
      </c>
      <c r="B33" s="6" t="str">
        <f>"58202023101401235376546"</f>
        <v>58202023101401235376546</v>
      </c>
      <c r="C33" s="6" t="s">
        <v>9</v>
      </c>
      <c r="D33" s="6" t="str">
        <f>"王聪"</f>
        <v>王聪</v>
      </c>
      <c r="E33" s="6" t="str">
        <f t="shared" si="6"/>
        <v>男</v>
      </c>
    </row>
    <row r="34" spans="1:5" ht="30" customHeight="1">
      <c r="A34" s="5">
        <v>31</v>
      </c>
      <c r="B34" s="6" t="str">
        <f>"58202023101311524175559"</f>
        <v>58202023101311524175559</v>
      </c>
      <c r="C34" s="6" t="s">
        <v>9</v>
      </c>
      <c r="D34" s="6" t="str">
        <f>"陈庆聪"</f>
        <v>陈庆聪</v>
      </c>
      <c r="E34" s="6" t="str">
        <f t="shared" si="6"/>
        <v>男</v>
      </c>
    </row>
    <row r="35" spans="1:5" ht="30" customHeight="1">
      <c r="A35" s="5">
        <v>32</v>
      </c>
      <c r="B35" s="6" t="str">
        <f>"58202023101520421178006"</f>
        <v>58202023101520421178006</v>
      </c>
      <c r="C35" s="6" t="s">
        <v>9</v>
      </c>
      <c r="D35" s="6" t="str">
        <f>"王日才"</f>
        <v>王日才</v>
      </c>
      <c r="E35" s="6" t="str">
        <f t="shared" si="6"/>
        <v>男</v>
      </c>
    </row>
    <row r="36" spans="1:5" ht="30" customHeight="1">
      <c r="A36" s="5">
        <v>33</v>
      </c>
      <c r="B36" s="6" t="str">
        <f>"58202023101612430580689"</f>
        <v>58202023101612430580689</v>
      </c>
      <c r="C36" s="6" t="s">
        <v>9</v>
      </c>
      <c r="D36" s="6" t="str">
        <f>"周存"</f>
        <v>周存</v>
      </c>
      <c r="E36" s="6" t="str">
        <f t="shared" si="6"/>
        <v>男</v>
      </c>
    </row>
    <row r="37" spans="1:5" ht="30" customHeight="1">
      <c r="A37" s="5">
        <v>34</v>
      </c>
      <c r="B37" s="6" t="str">
        <f>"58202023101519074377907"</f>
        <v>58202023101519074377907</v>
      </c>
      <c r="C37" s="6" t="s">
        <v>9</v>
      </c>
      <c r="D37" s="6" t="str">
        <f>"蔡开得"</f>
        <v>蔡开得</v>
      </c>
      <c r="E37" s="6" t="str">
        <f t="shared" si="6"/>
        <v>男</v>
      </c>
    </row>
    <row r="38" spans="1:5" ht="30" customHeight="1">
      <c r="A38" s="5">
        <v>35</v>
      </c>
      <c r="B38" s="6" t="str">
        <f>"58202023101800041486423"</f>
        <v>58202023101800041486423</v>
      </c>
      <c r="C38" s="6" t="s">
        <v>9</v>
      </c>
      <c r="D38" s="6" t="str">
        <f>"朱李浩阳"</f>
        <v>朱李浩阳</v>
      </c>
      <c r="E38" s="6" t="str">
        <f t="shared" si="6"/>
        <v>男</v>
      </c>
    </row>
    <row r="39" spans="1:5" ht="30" customHeight="1">
      <c r="A39" s="5">
        <v>36</v>
      </c>
      <c r="B39" s="6" t="str">
        <f>"58202023101822012488985"</f>
        <v>58202023101822012488985</v>
      </c>
      <c r="C39" s="6" t="s">
        <v>9</v>
      </c>
      <c r="D39" s="6" t="str">
        <f>"钟尊合"</f>
        <v>钟尊合</v>
      </c>
      <c r="E39" s="6" t="str">
        <f t="shared" si="6"/>
        <v>男</v>
      </c>
    </row>
    <row r="40" spans="1:5" ht="30" customHeight="1">
      <c r="A40" s="5">
        <v>37</v>
      </c>
      <c r="B40" s="6" t="str">
        <f>"58202023102012360893894"</f>
        <v>58202023102012360893894</v>
      </c>
      <c r="C40" s="6" t="s">
        <v>9</v>
      </c>
      <c r="D40" s="6" t="str">
        <f>"葛思瑶"</f>
        <v>葛思瑶</v>
      </c>
      <c r="E40" s="6" t="str">
        <f aca="true" t="shared" si="7" ref="E40:E46">"女"</f>
        <v>女</v>
      </c>
    </row>
    <row r="41" spans="1:5" ht="30" customHeight="1">
      <c r="A41" s="5">
        <v>38</v>
      </c>
      <c r="B41" s="6" t="str">
        <f>"58202023102014311194235"</f>
        <v>58202023102014311194235</v>
      </c>
      <c r="C41" s="6" t="s">
        <v>9</v>
      </c>
      <c r="D41" s="6" t="str">
        <f>"莫银燕"</f>
        <v>莫银燕</v>
      </c>
      <c r="E41" s="6" t="str">
        <f t="shared" si="7"/>
        <v>女</v>
      </c>
    </row>
    <row r="42" spans="1:5" ht="30" customHeight="1">
      <c r="A42" s="5">
        <v>39</v>
      </c>
      <c r="B42" s="6" t="str">
        <f>"58202023101310505775399"</f>
        <v>58202023101310505775399</v>
      </c>
      <c r="C42" s="6" t="s">
        <v>10</v>
      </c>
      <c r="D42" s="6" t="str">
        <f>"陈艳巧"</f>
        <v>陈艳巧</v>
      </c>
      <c r="E42" s="6" t="str">
        <f t="shared" si="7"/>
        <v>女</v>
      </c>
    </row>
    <row r="43" spans="1:5" ht="30" customHeight="1">
      <c r="A43" s="5">
        <v>40</v>
      </c>
      <c r="B43" s="6" t="str">
        <f>"58202023101316422176090"</f>
        <v>58202023101316422176090</v>
      </c>
      <c r="C43" s="6" t="s">
        <v>10</v>
      </c>
      <c r="D43" s="6" t="str">
        <f>"陈彩妮"</f>
        <v>陈彩妮</v>
      </c>
      <c r="E43" s="6" t="str">
        <f t="shared" si="7"/>
        <v>女</v>
      </c>
    </row>
    <row r="44" spans="1:5" ht="30" customHeight="1">
      <c r="A44" s="5">
        <v>41</v>
      </c>
      <c r="B44" s="6" t="str">
        <f>"58202023101317362776167"</f>
        <v>58202023101317362776167</v>
      </c>
      <c r="C44" s="6" t="s">
        <v>10</v>
      </c>
      <c r="D44" s="6" t="str">
        <f>"黄毓珺"</f>
        <v>黄毓珺</v>
      </c>
      <c r="E44" s="6" t="str">
        <f t="shared" si="7"/>
        <v>女</v>
      </c>
    </row>
    <row r="45" spans="1:5" ht="30" customHeight="1">
      <c r="A45" s="5">
        <v>42</v>
      </c>
      <c r="B45" s="6" t="str">
        <f>"58202023101318480576243"</f>
        <v>58202023101318480576243</v>
      </c>
      <c r="C45" s="6" t="s">
        <v>10</v>
      </c>
      <c r="D45" s="6" t="str">
        <f>"李春菊"</f>
        <v>李春菊</v>
      </c>
      <c r="E45" s="6" t="str">
        <f t="shared" si="7"/>
        <v>女</v>
      </c>
    </row>
    <row r="46" spans="1:5" ht="30" customHeight="1">
      <c r="A46" s="5">
        <v>43</v>
      </c>
      <c r="B46" s="6" t="str">
        <f>"58202023101320223276344"</f>
        <v>58202023101320223276344</v>
      </c>
      <c r="C46" s="6" t="s">
        <v>10</v>
      </c>
      <c r="D46" s="6" t="str">
        <f>"朱小芳"</f>
        <v>朱小芳</v>
      </c>
      <c r="E46" s="6" t="str">
        <f t="shared" si="7"/>
        <v>女</v>
      </c>
    </row>
    <row r="47" spans="1:5" ht="30" customHeight="1">
      <c r="A47" s="5">
        <v>44</v>
      </c>
      <c r="B47" s="6" t="str">
        <f>"58202023101409151676605"</f>
        <v>58202023101409151676605</v>
      </c>
      <c r="C47" s="6" t="s">
        <v>10</v>
      </c>
      <c r="D47" s="6" t="str">
        <f>"吴应睿"</f>
        <v>吴应睿</v>
      </c>
      <c r="E47" s="6" t="str">
        <f>"男"</f>
        <v>男</v>
      </c>
    </row>
    <row r="48" spans="1:5" ht="30" customHeight="1">
      <c r="A48" s="5">
        <v>45</v>
      </c>
      <c r="B48" s="6" t="str">
        <f>"58202023101410264076656"</f>
        <v>58202023101410264076656</v>
      </c>
      <c r="C48" s="6" t="s">
        <v>10</v>
      </c>
      <c r="D48" s="6" t="str">
        <f>"江昕桐"</f>
        <v>江昕桐</v>
      </c>
      <c r="E48" s="6" t="str">
        <f aca="true" t="shared" si="8" ref="E48:E58">"女"</f>
        <v>女</v>
      </c>
    </row>
    <row r="49" spans="1:5" ht="30" customHeight="1">
      <c r="A49" s="5">
        <v>46</v>
      </c>
      <c r="B49" s="6" t="str">
        <f>"58202023101413045876784"</f>
        <v>58202023101413045876784</v>
      </c>
      <c r="C49" s="6" t="s">
        <v>10</v>
      </c>
      <c r="D49" s="6" t="str">
        <f>"陈思宏"</f>
        <v>陈思宏</v>
      </c>
      <c r="E49" s="6" t="str">
        <f t="shared" si="8"/>
        <v>女</v>
      </c>
    </row>
    <row r="50" spans="1:5" ht="30" customHeight="1">
      <c r="A50" s="5">
        <v>47</v>
      </c>
      <c r="B50" s="6" t="str">
        <f>"58202023101418353377044"</f>
        <v>58202023101418353377044</v>
      </c>
      <c r="C50" s="6" t="s">
        <v>10</v>
      </c>
      <c r="D50" s="6" t="str">
        <f>"蒲柳"</f>
        <v>蒲柳</v>
      </c>
      <c r="E50" s="6" t="str">
        <f t="shared" si="8"/>
        <v>女</v>
      </c>
    </row>
    <row r="51" spans="1:5" ht="30" customHeight="1">
      <c r="A51" s="5">
        <v>48</v>
      </c>
      <c r="B51" s="6" t="str">
        <f>"58202023101409123676602"</f>
        <v>58202023101409123676602</v>
      </c>
      <c r="C51" s="6" t="s">
        <v>10</v>
      </c>
      <c r="D51" s="6" t="str">
        <f>"崔芳榕"</f>
        <v>崔芳榕</v>
      </c>
      <c r="E51" s="6" t="str">
        <f t="shared" si="8"/>
        <v>女</v>
      </c>
    </row>
    <row r="52" spans="1:5" ht="30" customHeight="1">
      <c r="A52" s="5">
        <v>49</v>
      </c>
      <c r="B52" s="6" t="str">
        <f>"58202023101312072975580"</f>
        <v>58202023101312072975580</v>
      </c>
      <c r="C52" s="6" t="s">
        <v>10</v>
      </c>
      <c r="D52" s="6" t="str">
        <f>"唐爱丹"</f>
        <v>唐爱丹</v>
      </c>
      <c r="E52" s="6" t="str">
        <f t="shared" si="8"/>
        <v>女</v>
      </c>
    </row>
    <row r="53" spans="1:5" ht="30" customHeight="1">
      <c r="A53" s="5">
        <v>50</v>
      </c>
      <c r="B53" s="6" t="str">
        <f>"58202023101423333177256"</f>
        <v>58202023101423333177256</v>
      </c>
      <c r="C53" s="6" t="s">
        <v>10</v>
      </c>
      <c r="D53" s="6" t="str">
        <f>"林明珍"</f>
        <v>林明珍</v>
      </c>
      <c r="E53" s="6" t="str">
        <f t="shared" si="8"/>
        <v>女</v>
      </c>
    </row>
    <row r="54" spans="1:5" ht="30" customHeight="1">
      <c r="A54" s="5">
        <v>51</v>
      </c>
      <c r="B54" s="6" t="str">
        <f>"58202023101610020779275"</f>
        <v>58202023101610020779275</v>
      </c>
      <c r="C54" s="6" t="s">
        <v>10</v>
      </c>
      <c r="D54" s="6" t="str">
        <f>"唐冠兰"</f>
        <v>唐冠兰</v>
      </c>
      <c r="E54" s="6" t="str">
        <f t="shared" si="8"/>
        <v>女</v>
      </c>
    </row>
    <row r="55" spans="1:5" ht="30" customHeight="1">
      <c r="A55" s="5">
        <v>52</v>
      </c>
      <c r="B55" s="6" t="str">
        <f>"58202023101617290282130"</f>
        <v>58202023101617290282130</v>
      </c>
      <c r="C55" s="6" t="s">
        <v>10</v>
      </c>
      <c r="D55" s="6" t="str">
        <f>"符巧莹"</f>
        <v>符巧莹</v>
      </c>
      <c r="E55" s="6" t="str">
        <f t="shared" si="8"/>
        <v>女</v>
      </c>
    </row>
    <row r="56" spans="1:5" ht="30" customHeight="1">
      <c r="A56" s="5">
        <v>53</v>
      </c>
      <c r="B56" s="6" t="str">
        <f>"58202023101620395782808"</f>
        <v>58202023101620395782808</v>
      </c>
      <c r="C56" s="6" t="s">
        <v>10</v>
      </c>
      <c r="D56" s="6" t="str">
        <f>"冯雯蕾"</f>
        <v>冯雯蕾</v>
      </c>
      <c r="E56" s="6" t="str">
        <f t="shared" si="8"/>
        <v>女</v>
      </c>
    </row>
    <row r="57" spans="1:5" ht="30" customHeight="1">
      <c r="A57" s="5">
        <v>54</v>
      </c>
      <c r="B57" s="6" t="str">
        <f>"58202023101710281684133"</f>
        <v>58202023101710281684133</v>
      </c>
      <c r="C57" s="6" t="s">
        <v>10</v>
      </c>
      <c r="D57" s="6" t="str">
        <f>"竺澜薇"</f>
        <v>竺澜薇</v>
      </c>
      <c r="E57" s="6" t="str">
        <f t="shared" si="8"/>
        <v>女</v>
      </c>
    </row>
    <row r="58" spans="1:5" ht="30" customHeight="1">
      <c r="A58" s="5">
        <v>55</v>
      </c>
      <c r="B58" s="6" t="str">
        <f>"58202023101610355279713"</f>
        <v>58202023101610355279713</v>
      </c>
      <c r="C58" s="6" t="s">
        <v>10</v>
      </c>
      <c r="D58" s="6" t="str">
        <f>"郭育尾"</f>
        <v>郭育尾</v>
      </c>
      <c r="E58" s="6" t="str">
        <f t="shared" si="8"/>
        <v>女</v>
      </c>
    </row>
    <row r="59" spans="1:5" ht="30" customHeight="1">
      <c r="A59" s="5">
        <v>56</v>
      </c>
      <c r="B59" s="6" t="str">
        <f>"58202023101717162285429"</f>
        <v>58202023101717162285429</v>
      </c>
      <c r="C59" s="6" t="s">
        <v>10</v>
      </c>
      <c r="D59" s="6" t="str">
        <f>"符修松"</f>
        <v>符修松</v>
      </c>
      <c r="E59" s="6" t="str">
        <f>"男"</f>
        <v>男</v>
      </c>
    </row>
    <row r="60" spans="1:5" ht="30" customHeight="1">
      <c r="A60" s="5">
        <v>57</v>
      </c>
      <c r="B60" s="6" t="str">
        <f>"58202023101721115186052"</f>
        <v>58202023101721115186052</v>
      </c>
      <c r="C60" s="6" t="s">
        <v>10</v>
      </c>
      <c r="D60" s="6" t="str">
        <f>"李俊翡"</f>
        <v>李俊翡</v>
      </c>
      <c r="E60" s="6" t="str">
        <f aca="true" t="shared" si="9" ref="E60:E66">"女"</f>
        <v>女</v>
      </c>
    </row>
    <row r="61" spans="1:5" ht="30" customHeight="1">
      <c r="A61" s="5">
        <v>58</v>
      </c>
      <c r="B61" s="6" t="str">
        <f>"58202023101810210286949"</f>
        <v>58202023101810210286949</v>
      </c>
      <c r="C61" s="6" t="s">
        <v>10</v>
      </c>
      <c r="D61" s="6" t="str">
        <f>"张晓庆"</f>
        <v>张晓庆</v>
      </c>
      <c r="E61" s="6" t="str">
        <f t="shared" si="9"/>
        <v>女</v>
      </c>
    </row>
    <row r="62" spans="1:5" ht="30" customHeight="1">
      <c r="A62" s="5">
        <v>59</v>
      </c>
      <c r="B62" s="6" t="str">
        <f>"58202023101511445377478"</f>
        <v>58202023101511445377478</v>
      </c>
      <c r="C62" s="6" t="s">
        <v>10</v>
      </c>
      <c r="D62" s="6" t="str">
        <f>"高翔"</f>
        <v>高翔</v>
      </c>
      <c r="E62" s="6" t="str">
        <f t="shared" si="9"/>
        <v>女</v>
      </c>
    </row>
    <row r="63" spans="1:5" ht="30" customHeight="1">
      <c r="A63" s="5">
        <v>60</v>
      </c>
      <c r="B63" s="6" t="str">
        <f>"58202023101821393988923"</f>
        <v>58202023101821393988923</v>
      </c>
      <c r="C63" s="6" t="s">
        <v>10</v>
      </c>
      <c r="D63" s="6" t="str">
        <f>"陈颖"</f>
        <v>陈颖</v>
      </c>
      <c r="E63" s="6" t="str">
        <f t="shared" si="9"/>
        <v>女</v>
      </c>
    </row>
    <row r="64" spans="1:5" ht="30" customHeight="1">
      <c r="A64" s="5">
        <v>61</v>
      </c>
      <c r="B64" s="6" t="str">
        <f>"58202023101909371889724"</f>
        <v>58202023101909371889724</v>
      </c>
      <c r="C64" s="6" t="s">
        <v>10</v>
      </c>
      <c r="D64" s="6" t="str">
        <f>"周小琼"</f>
        <v>周小琼</v>
      </c>
      <c r="E64" s="6" t="str">
        <f t="shared" si="9"/>
        <v>女</v>
      </c>
    </row>
    <row r="65" spans="1:5" ht="30" customHeight="1">
      <c r="A65" s="5">
        <v>62</v>
      </c>
      <c r="B65" s="6" t="str">
        <f>"58202023101714572584909"</f>
        <v>58202023101714572584909</v>
      </c>
      <c r="C65" s="6" t="s">
        <v>10</v>
      </c>
      <c r="D65" s="6" t="str">
        <f>"吴竞"</f>
        <v>吴竞</v>
      </c>
      <c r="E65" s="6" t="str">
        <f t="shared" si="9"/>
        <v>女</v>
      </c>
    </row>
    <row r="66" spans="1:5" ht="30" customHeight="1">
      <c r="A66" s="5">
        <v>63</v>
      </c>
      <c r="B66" s="6" t="str">
        <f>"58202023101921412292241"</f>
        <v>58202023101921412292241</v>
      </c>
      <c r="C66" s="6" t="s">
        <v>10</v>
      </c>
      <c r="D66" s="6" t="str">
        <f>"袁容"</f>
        <v>袁容</v>
      </c>
      <c r="E66" s="6" t="str">
        <f t="shared" si="9"/>
        <v>女</v>
      </c>
    </row>
    <row r="67" spans="1:5" ht="30" customHeight="1">
      <c r="A67" s="5">
        <v>64</v>
      </c>
      <c r="B67" s="6" t="str">
        <f>"58202023101922020392312"</f>
        <v>58202023101922020392312</v>
      </c>
      <c r="C67" s="6" t="s">
        <v>10</v>
      </c>
      <c r="D67" s="6" t="str">
        <f>"郑忠旺"</f>
        <v>郑忠旺</v>
      </c>
      <c r="E67" s="6" t="str">
        <f aca="true" t="shared" si="10" ref="E67:E78">"男"</f>
        <v>男</v>
      </c>
    </row>
    <row r="68" spans="1:5" ht="30" customHeight="1">
      <c r="A68" s="5">
        <v>65</v>
      </c>
      <c r="B68" s="6" t="str">
        <f>"58202023102000023092596"</f>
        <v>58202023102000023092596</v>
      </c>
      <c r="C68" s="6" t="s">
        <v>10</v>
      </c>
      <c r="D68" s="6" t="str">
        <f>"樊姗"</f>
        <v>樊姗</v>
      </c>
      <c r="E68" s="6" t="str">
        <f aca="true" t="shared" si="11" ref="E68:E71">"女"</f>
        <v>女</v>
      </c>
    </row>
    <row r="69" spans="1:5" ht="30" customHeight="1">
      <c r="A69" s="5">
        <v>66</v>
      </c>
      <c r="B69" s="6" t="str">
        <f>"58202023102009440193197"</f>
        <v>58202023102009440193197</v>
      </c>
      <c r="C69" s="6" t="s">
        <v>10</v>
      </c>
      <c r="D69" s="6" t="str">
        <f>"肖琳"</f>
        <v>肖琳</v>
      </c>
      <c r="E69" s="6" t="str">
        <f t="shared" si="11"/>
        <v>女</v>
      </c>
    </row>
    <row r="70" spans="1:5" ht="30" customHeight="1">
      <c r="A70" s="5">
        <v>67</v>
      </c>
      <c r="B70" s="6" t="str">
        <f>"58202023102013515994126"</f>
        <v>58202023102013515994126</v>
      </c>
      <c r="C70" s="6" t="s">
        <v>10</v>
      </c>
      <c r="D70" s="6" t="str">
        <f>"宫傲磊"</f>
        <v>宫傲磊</v>
      </c>
      <c r="E70" s="6" t="str">
        <f t="shared" si="10"/>
        <v>男</v>
      </c>
    </row>
    <row r="71" spans="1:5" ht="30" customHeight="1">
      <c r="A71" s="5">
        <v>68</v>
      </c>
      <c r="B71" s="6" t="str">
        <f>"58202023102016411994795"</f>
        <v>58202023102016411994795</v>
      </c>
      <c r="C71" s="6" t="s">
        <v>10</v>
      </c>
      <c r="D71" s="6" t="str">
        <f>"王丽芳"</f>
        <v>王丽芳</v>
      </c>
      <c r="E71" s="6" t="str">
        <f t="shared" si="11"/>
        <v>女</v>
      </c>
    </row>
    <row r="72" spans="1:5" ht="30" customHeight="1">
      <c r="A72" s="5">
        <v>69</v>
      </c>
      <c r="B72" s="6" t="str">
        <f>"58202023101315220475922"</f>
        <v>58202023101315220475922</v>
      </c>
      <c r="C72" s="6" t="s">
        <v>11</v>
      </c>
      <c r="D72" s="6" t="str">
        <f>"常地超"</f>
        <v>常地超</v>
      </c>
      <c r="E72" s="6" t="str">
        <f t="shared" si="10"/>
        <v>男</v>
      </c>
    </row>
    <row r="73" spans="1:5" ht="30" customHeight="1">
      <c r="A73" s="5">
        <v>70</v>
      </c>
      <c r="B73" s="6" t="str">
        <f>"58202023101416392876954"</f>
        <v>58202023101416392876954</v>
      </c>
      <c r="C73" s="6" t="s">
        <v>11</v>
      </c>
      <c r="D73" s="6" t="str">
        <f>"张福威"</f>
        <v>张福威</v>
      </c>
      <c r="E73" s="6" t="str">
        <f t="shared" si="10"/>
        <v>男</v>
      </c>
    </row>
    <row r="74" spans="1:5" ht="30" customHeight="1">
      <c r="A74" s="5">
        <v>71</v>
      </c>
      <c r="B74" s="6" t="str">
        <f>"58202023101520324877991"</f>
        <v>58202023101520324877991</v>
      </c>
      <c r="C74" s="6" t="s">
        <v>11</v>
      </c>
      <c r="D74" s="6" t="str">
        <f>"邓秀文"</f>
        <v>邓秀文</v>
      </c>
      <c r="E74" s="6" t="str">
        <f t="shared" si="10"/>
        <v>男</v>
      </c>
    </row>
    <row r="75" spans="1:5" ht="30" customHeight="1">
      <c r="A75" s="5">
        <v>72</v>
      </c>
      <c r="B75" s="6" t="str">
        <f>"58202023101722593886323"</f>
        <v>58202023101722593886323</v>
      </c>
      <c r="C75" s="6" t="s">
        <v>11</v>
      </c>
      <c r="D75" s="6" t="str">
        <f>"符家昌"</f>
        <v>符家昌</v>
      </c>
      <c r="E75" s="6" t="str">
        <f t="shared" si="10"/>
        <v>男</v>
      </c>
    </row>
    <row r="76" spans="1:5" ht="30" customHeight="1">
      <c r="A76" s="5">
        <v>73</v>
      </c>
      <c r="B76" s="6" t="str">
        <f>"58202023101610313979658"</f>
        <v>58202023101610313979658</v>
      </c>
      <c r="C76" s="6" t="s">
        <v>11</v>
      </c>
      <c r="D76" s="6" t="str">
        <f>"林志进"</f>
        <v>林志进</v>
      </c>
      <c r="E76" s="6" t="str">
        <f t="shared" si="10"/>
        <v>男</v>
      </c>
    </row>
    <row r="77" spans="1:5" ht="30" customHeight="1">
      <c r="A77" s="5">
        <v>74</v>
      </c>
      <c r="B77" s="6" t="str">
        <f>"58202023101723244186376"</f>
        <v>58202023101723244186376</v>
      </c>
      <c r="C77" s="6" t="s">
        <v>11</v>
      </c>
      <c r="D77" s="6" t="str">
        <f>"苏培强"</f>
        <v>苏培强</v>
      </c>
      <c r="E77" s="6" t="str">
        <f t="shared" si="10"/>
        <v>男</v>
      </c>
    </row>
    <row r="78" spans="1:5" ht="30" customHeight="1">
      <c r="A78" s="5">
        <v>75</v>
      </c>
      <c r="B78" s="6" t="str">
        <f>"58202023101809361386788"</f>
        <v>58202023101809361386788</v>
      </c>
      <c r="C78" s="6" t="s">
        <v>11</v>
      </c>
      <c r="D78" s="6" t="str">
        <f>"杨逸昊"</f>
        <v>杨逸昊</v>
      </c>
      <c r="E78" s="6" t="str">
        <f t="shared" si="10"/>
        <v>男</v>
      </c>
    </row>
    <row r="79" spans="1:5" ht="30" customHeight="1">
      <c r="A79" s="5">
        <v>76</v>
      </c>
      <c r="B79" s="6" t="str">
        <f>"58202023101722022686187"</f>
        <v>58202023101722022686187</v>
      </c>
      <c r="C79" s="6" t="s">
        <v>11</v>
      </c>
      <c r="D79" s="6" t="str">
        <f>"李冰"</f>
        <v>李冰</v>
      </c>
      <c r="E79" s="6" t="str">
        <f aca="true" t="shared" si="12" ref="E79:E81">"女"</f>
        <v>女</v>
      </c>
    </row>
    <row r="80" spans="1:5" ht="30" customHeight="1">
      <c r="A80" s="5">
        <v>77</v>
      </c>
      <c r="B80" s="6" t="str">
        <f>"58202023101320215376343"</f>
        <v>58202023101320215376343</v>
      </c>
      <c r="C80" s="6" t="s">
        <v>11</v>
      </c>
      <c r="D80" s="6" t="str">
        <f>"林绪月"</f>
        <v>林绪月</v>
      </c>
      <c r="E80" s="6" t="str">
        <f t="shared" si="12"/>
        <v>女</v>
      </c>
    </row>
    <row r="81" spans="1:5" ht="30" customHeight="1">
      <c r="A81" s="5">
        <v>78</v>
      </c>
      <c r="B81" s="6" t="str">
        <f>"58202023102010120693333"</f>
        <v>58202023102010120693333</v>
      </c>
      <c r="C81" s="6" t="s">
        <v>11</v>
      </c>
      <c r="D81" s="6" t="str">
        <f>"王堂俏"</f>
        <v>王堂俏</v>
      </c>
      <c r="E81" s="6" t="str">
        <f t="shared" si="12"/>
        <v>女</v>
      </c>
    </row>
  </sheetData>
  <sheetProtection/>
  <mergeCells count="1">
    <mergeCell ref="A2:E2"/>
  </mergeCells>
  <printOptions/>
  <pageMargins left="0.5511811023622047" right="0.4330708661417323" top="0.6299212598425197" bottom="0.31496062992125984" header="0.5118110236220472" footer="0.1574803149606299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潘立丹</cp:lastModifiedBy>
  <cp:lastPrinted>2023-05-29T10:46:35Z</cp:lastPrinted>
  <dcterms:created xsi:type="dcterms:W3CDTF">2023-05-29T10:06:08Z</dcterms:created>
  <dcterms:modified xsi:type="dcterms:W3CDTF">2023-11-08T00:57:25Z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1B628147AB624614A3BD301A76F41A27_13</vt:lpwstr>
  </property>
  <property fmtid="{D5CDD505-2E9C-101B-9397-08002B2CF9AE}" pid="4" name="KSOProductBuildV">
    <vt:lpwstr>2052-12.1.0.15933</vt:lpwstr>
  </property>
</Properties>
</file>